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65422005 - Pocínovice - 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'65422005 - Pocínovice - o...'!$C$114:$K$126</definedName>
    <definedName name="_xlnm.Print_Area" localSheetId="1">'65422005 - Pocínovice - o...'!$C$4:$J$76,'65422005 - Pocínovice - o...'!$C$82:$J$98,'65422005 - Pocínovice - o...'!$C$104:$J$126</definedName>
    <definedName name="_xlnm.Print_Titles" localSheetId="1">'65422005 - Pocínovice - o...'!$114:$114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F109"/>
  <c r="E107"/>
  <c r="F87"/>
  <c r="E85"/>
  <c r="J22"/>
  <c r="E22"/>
  <c r="J112"/>
  <c r="J21"/>
  <c r="J19"/>
  <c r="E19"/>
  <c r="J111"/>
  <c r="J18"/>
  <c r="J16"/>
  <c r="E16"/>
  <c r="F112"/>
  <c r="J15"/>
  <c r="J13"/>
  <c r="E13"/>
  <c r="F111"/>
  <c r="J12"/>
  <c r="J10"/>
  <c r="J109"/>
  <c i="1" r="L90"/>
  <c r="AM90"/>
  <c r="AM89"/>
  <c r="L89"/>
  <c r="AM87"/>
  <c r="L87"/>
  <c r="L85"/>
  <c r="L84"/>
  <c i="2" r="BK120"/>
  <c r="BK125"/>
  <c r="J123"/>
  <c r="BK118"/>
  <c r="J125"/>
  <c r="J120"/>
  <c r="BK123"/>
  <c r="J118"/>
  <c i="1" r="AS94"/>
  <c i="2" l="1" r="BK122"/>
  <c r="J122"/>
  <c r="J97"/>
  <c r="T117"/>
  <c r="P122"/>
  <c r="R117"/>
  <c r="R116"/>
  <c r="R115"/>
  <c r="R122"/>
  <c r="BK117"/>
  <c r="J117"/>
  <c r="J96"/>
  <c r="P117"/>
  <c r="P116"/>
  <c r="P115"/>
  <c i="1" r="AU95"/>
  <c i="2" r="T122"/>
  <c r="BE125"/>
  <c r="J87"/>
  <c r="F89"/>
  <c r="J89"/>
  <c r="F90"/>
  <c r="J90"/>
  <c r="BE118"/>
  <c r="BE120"/>
  <c r="BE123"/>
  <c r="F35"/>
  <c i="1" r="BD95"/>
  <c r="BD94"/>
  <c r="W33"/>
  <c i="2" r="F33"/>
  <c i="1" r="BB95"/>
  <c r="BB94"/>
  <c r="W31"/>
  <c i="2" r="F34"/>
  <c i="1" r="BC95"/>
  <c r="BC94"/>
  <c r="W32"/>
  <c r="AU94"/>
  <c i="2" r="F32"/>
  <c i="1" r="BA95"/>
  <c r="BA94"/>
  <c r="W30"/>
  <c i="2" r="J32"/>
  <c i="1" r="AW95"/>
  <c i="2" l="1" r="T116"/>
  <c r="T115"/>
  <c r="BK116"/>
  <c r="BK115"/>
  <c r="J115"/>
  <c r="J28"/>
  <c i="1" r="AG95"/>
  <c r="AG94"/>
  <c r="AK26"/>
  <c r="AY94"/>
  <c i="2" r="J31"/>
  <c i="1" r="AV95"/>
  <c r="AT95"/>
  <c r="AN95"/>
  <c r="AW94"/>
  <c r="AK30"/>
  <c r="AX94"/>
  <c i="2" r="F31"/>
  <c i="1" r="AZ95"/>
  <c r="AZ94"/>
  <c r="W29"/>
  <c i="2" l="1" r="J94"/>
  <c r="J116"/>
  <c r="J95"/>
  <c r="J37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<sst xmlns="http://schemas.openxmlformats.org/spreadsheetml/2006/main">
  <si>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</si>
  <si>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</si>
  <si>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</si>
  <si>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</si>
  <si>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</si>
  <si>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{ef3adbd3-3bec-4376-aa40-8ce2e40f7b56}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</si>
  <si>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</si>
  <si>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</si>
  <si>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</si>
  <si>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</si>
  <si>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</si>
  <si>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</si>
  <si>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</si>
  <si>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</si>
  <si>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65422005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</si>
  <si>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</si>
  <si>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</si>
  <si>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Pocínovice - oprava VB - projektová dokumentace</t>
  </si>
  <si>
    <t>KSO:</t>
  </si>
  <si>
    <t>CC-CZ:</t>
  </si>
  <si>
    <t>Místo:</t>
  </si>
  <si>
    <t xml:space="preserve"> </t>
  </si>
  <si>
    <t>Datum:</t>
  </si>
  <si>
    <t>3. 1. 2022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</si>
  <si>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</si>
  <si>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</si>
  <si>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</si>
  <si>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</si>
  <si>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</si>
  <si>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</si>
  <si>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</si>
  <si>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</si>
  <si>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</si>
  <si>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</si>
  <si>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</si>
  <si>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</si>
  <si>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</si>
  <si>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</si>
  <si>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</si>
  <si>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</si>
  <si>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</si>
  <si>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</si>
  <si>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</si>
  <si>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</si>
  <si>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</si>
  <si>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</si>
  <si>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</si>
  <si>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</si>
  <si>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</si>
  <si>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</si>
  <si>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</si>
  <si>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</si>
  <si>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</si>
  <si>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</si>
  <si>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</si>
  <si>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</si>
  <si>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</si>
  <si>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</si>
  <si>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</si>
  <si>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</si>
  <si>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</si>
  <si>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</si>
  <si>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</si>
  <si>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</si>
  <si>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</si>
  <si>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</si>
  <si>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</si>
  <si>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</si>
  <si>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</si>
  <si>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</si>
  <si>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</si>
  <si>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</si>
  <si>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</si>
  <si>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</si>
  <si>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</si>
  <si>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</si>
  <si>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</si>
  <si>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</si>
  <si>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</si>
  <si>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</si>
  <si>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</si>
  <si>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</si>
  <si>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</si>
  <si>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</si>
  <si>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</si>
  <si>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</si>
  <si>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</si>
  <si>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</si>
  <si>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</si>
  <si>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</si>
  <si>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</si>
  <si>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</si>
  <si>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</si>
  <si>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</si>
  <si>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</si>
  <si>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</si>
  <si>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</si>
  <si>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</si>
  <si>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</si>
  <si>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</si>
  <si>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</si>
  <si>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</si>
  <si>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</si>
  <si>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</si>
  <si>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</si>
  <si>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</si>
  <si>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</si>
  <si>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</si>
  <si>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</si>
  <si>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</si>
  <si>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010001000</t>
  </si>
  <si>
    <t>Průzkumné. geodetické a projektové práce</t>
  </si>
  <si>
    <t>kpl</t>
  </si>
  <si>
    <t>1024</t>
  </si>
  <si>
    <t>989795783</t>
  </si>
  <si>
    <t>PP</t>
  </si>
  <si>
    <t>013002000</t>
  </si>
  <si>
    <t>Projektové práce</t>
  </si>
  <si>
    <t>1880742711</t>
  </si>
  <si>
    <t>VRN4</t>
  </si>
  <si>
    <t>Inženýrská činnost</t>
  </si>
  <si>
    <t>3</t>
  </si>
  <si>
    <t>040001000</t>
  </si>
  <si>
    <t>545868324</t>
  </si>
  <si>
    <t>4</t>
  </si>
  <si>
    <t>045002000</t>
  </si>
  <si>
    <t>Kompletační a koordinační činnost</t>
  </si>
  <si>
    <t>1037831224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</si>
</sst>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65422005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Pocínovice - oprava VB - projektová dokumentace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3. 1. 2022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V94" s="114" t="s">
        <v>74</v>
      </c>
      <c r="BW94" s="114" t="s">
        <v>5</v>
      </c>
      <c r="BX94" s="114" t="s">
        <v>75</v>
      </c>
      <c r="CL94" s="114" t="s">
        <v>1</v>
      </c>
    </row>
    <row r="95" s="7" customFormat="1" ht="24.75" customHeight="1">
      <c r="A95" s="115" t="s">
        <v>76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'65422005 - Pocínovice - o...'!J28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77</v>
      </c>
      <c r="AR95" s="122"/>
      <c r="AS95" s="123">
        <v>0</v>
      </c>
      <c r="AT95" s="124">
        <f>ROUND(SUM(AV95:AW95),2)</f>
        <v>0</v>
      </c>
      <c r="AU95" s="125">
        <f>'65422005 - Pocínovice - o...'!P115</f>
        <v>0</v>
      </c>
      <c r="AV95" s="124">
        <f>'65422005 - Pocínovice - o...'!J31</f>
        <v>0</v>
      </c>
      <c r="AW95" s="124">
        <f>'65422005 - Pocínovice - o...'!J32</f>
        <v>0</v>
      </c>
      <c r="AX95" s="124">
        <f>'65422005 - Pocínovice - o...'!J33</f>
        <v>0</v>
      </c>
      <c r="AY95" s="124">
        <f>'65422005 - Pocínovice - o...'!J34</f>
        <v>0</v>
      </c>
      <c r="AZ95" s="124">
        <f>'65422005 - Pocínovice - o...'!F31</f>
        <v>0</v>
      </c>
      <c r="BA95" s="124">
        <f>'65422005 - Pocínovice - o...'!F32</f>
        <v>0</v>
      </c>
      <c r="BB95" s="124">
        <f>'65422005 - Pocínovice - o...'!F33</f>
        <v>0</v>
      </c>
      <c r="BC95" s="124">
        <f>'65422005 - Pocínovice - o...'!F34</f>
        <v>0</v>
      </c>
      <c r="BD95" s="126">
        <f>'65422005 - Pocínovice - o...'!F35</f>
        <v>0</v>
      </c>
      <c r="BE95" s="7"/>
      <c r="BT95" s="127" t="s">
        <v>78</v>
      </c>
      <c r="BU95" s="127" t="s">
        <v>79</v>
      </c>
      <c r="BV95" s="127" t="s">
        <v>74</v>
      </c>
      <c r="BW95" s="127" t="s">
        <v>5</v>
      </c>
      <c r="BX95" s="127" t="s">
        <v>75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r8mXL9G7AY6ZvMhUNnkeCHWQM/hEH6oz7/bIBZT5ap8esilPGaxH4Eud7llUbTwnWMHOVseTO1llgAR7BgaYuw==" hashValue="Iu7JGg/tOBv2JzbH9Pwn3iG2ZqIDBDoBB7NFaj/TGH1txpGB5wiaw3tw6b8/L+qkjZFRkUhvNfG0jC67rwhMZ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5422005 - Pocínovice - 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80</v>
      </c>
    </row>
    <row r="4" s="1" customFormat="1" ht="24.96" customHeight="1">
      <c r="B4" s="17"/>
      <c r="D4" s="130" t="s">
        <v>81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3. 1. 2022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tr">
        <f>IF('Rekapitulace stavby'!E11="","",'Rekapitulace stavby'!E11)</f>
        <v xml:space="preserve"> </v>
      </c>
      <c r="F13" s="35"/>
      <c r="G13" s="35"/>
      <c r="H13" s="35"/>
      <c r="I13" s="132" t="s">
        <v>26</v>
      </c>
      <c r="J13" s="134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27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26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29</v>
      </c>
      <c r="E18" s="35"/>
      <c r="F18" s="35"/>
      <c r="G18" s="35"/>
      <c r="H18" s="35"/>
      <c r="I18" s="132" t="s">
        <v>25</v>
      </c>
      <c r="J18" s="134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tr">
        <f>IF('Rekapitulace stavby'!E17="","",'Rekapitulace stavby'!E17)</f>
        <v xml:space="preserve"> </v>
      </c>
      <c r="F19" s="35"/>
      <c r="G19" s="35"/>
      <c r="H19" s="35"/>
      <c r="I19" s="132" t="s">
        <v>26</v>
      </c>
      <c r="J19" s="134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31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26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32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33</v>
      </c>
      <c r="E28" s="35"/>
      <c r="F28" s="35"/>
      <c r="G28" s="35"/>
      <c r="H28" s="35"/>
      <c r="I28" s="35"/>
      <c r="J28" s="142">
        <f>ROUND(J115,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35</v>
      </c>
      <c r="G30" s="35"/>
      <c r="H30" s="35"/>
      <c r="I30" s="143" t="s">
        <v>34</v>
      </c>
      <c r="J30" s="143" t="s">
        <v>36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37</v>
      </c>
      <c r="E31" s="132" t="s">
        <v>38</v>
      </c>
      <c r="F31" s="145">
        <f>ROUND((SUM(BE115:BE126)),  2)</f>
        <v>0</v>
      </c>
      <c r="G31" s="35"/>
      <c r="H31" s="35"/>
      <c r="I31" s="146">
        <v>0.20999999999999999</v>
      </c>
      <c r="J31" s="145">
        <f>ROUND(((SUM(BE115:BE126))*I31),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39</v>
      </c>
      <c r="F32" s="145">
        <f>ROUND((SUM(BF115:BF126)),  2)</f>
        <v>0</v>
      </c>
      <c r="G32" s="35"/>
      <c r="H32" s="35"/>
      <c r="I32" s="146">
        <v>0.14999999999999999</v>
      </c>
      <c r="J32" s="145">
        <f>ROUND(((SUM(BF115:BF126))*I32),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40</v>
      </c>
      <c r="F33" s="145">
        <f>ROUND((SUM(BG115:BG126)),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41</v>
      </c>
      <c r="F34" s="145">
        <f>ROUND((SUM(BH115:BH126)),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42</v>
      </c>
      <c r="F35" s="145">
        <f>ROUND((SUM(BI115:BI126)),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43</v>
      </c>
      <c r="E37" s="149"/>
      <c r="F37" s="149"/>
      <c r="G37" s="150" t="s">
        <v>44</v>
      </c>
      <c r="H37" s="151" t="s">
        <v>45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46</v>
      </c>
      <c r="E50" s="155"/>
      <c r="F50" s="155"/>
      <c r="G50" s="154" t="s">
        <v>47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48</v>
      </c>
      <c r="E61" s="157"/>
      <c r="F61" s="158" t="s">
        <v>49</v>
      </c>
      <c r="G61" s="156" t="s">
        <v>48</v>
      </c>
      <c r="H61" s="157"/>
      <c r="I61" s="157"/>
      <c r="J61" s="159" t="s">
        <v>49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50</v>
      </c>
      <c r="E65" s="160"/>
      <c r="F65" s="160"/>
      <c r="G65" s="154" t="s">
        <v>51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48</v>
      </c>
      <c r="E76" s="157"/>
      <c r="F76" s="158" t="s">
        <v>49</v>
      </c>
      <c r="G76" s="156" t="s">
        <v>48</v>
      </c>
      <c r="H76" s="157"/>
      <c r="I76" s="157"/>
      <c r="J76" s="159" t="s">
        <v>49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Pocínovice - oprava VB - projektová dokumentace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 </v>
      </c>
      <c r="G87" s="37"/>
      <c r="H87" s="37"/>
      <c r="I87" s="29" t="s">
        <v>22</v>
      </c>
      <c r="J87" s="76" t="str">
        <f>IF(J10="","",J10)</f>
        <v>3. 1. 2022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29" t="s">
        <v>29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7"/>
      <c r="E90" s="37"/>
      <c r="F90" s="24" t="str">
        <f>IF(E16="","",E16)</f>
        <v>Vyplň údaj</v>
      </c>
      <c r="G90" s="37"/>
      <c r="H90" s="37"/>
      <c r="I90" s="29" t="s">
        <v>31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83</v>
      </c>
      <c r="D92" s="166"/>
      <c r="E92" s="166"/>
      <c r="F92" s="166"/>
      <c r="G92" s="166"/>
      <c r="H92" s="166"/>
      <c r="I92" s="166"/>
      <c r="J92" s="167" t="s">
        <v>84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85</v>
      </c>
      <c r="D94" s="37"/>
      <c r="E94" s="37"/>
      <c r="F94" s="37"/>
      <c r="G94" s="37"/>
      <c r="H94" s="37"/>
      <c r="I94" s="37"/>
      <c r="J94" s="107">
        <f>J115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86</v>
      </c>
    </row>
    <row r="95" s="9" customFormat="1" ht="24.96" customHeight="1">
      <c r="A95" s="9"/>
      <c r="B95" s="169"/>
      <c r="C95" s="170"/>
      <c r="D95" s="171" t="s">
        <v>87</v>
      </c>
      <c r="E95" s="172"/>
      <c r="F95" s="172"/>
      <c r="G95" s="172"/>
      <c r="H95" s="172"/>
      <c r="I95" s="172"/>
      <c r="J95" s="173">
        <f>J116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88</v>
      </c>
      <c r="E96" s="178"/>
      <c r="F96" s="178"/>
      <c r="G96" s="178"/>
      <c r="H96" s="178"/>
      <c r="I96" s="178"/>
      <c r="J96" s="179">
        <f>J117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89</v>
      </c>
      <c r="E97" s="178"/>
      <c r="F97" s="178"/>
      <c r="G97" s="178"/>
      <c r="H97" s="178"/>
      <c r="I97" s="178"/>
      <c r="J97" s="179">
        <f>J122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90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73" t="str">
        <f>E7</f>
        <v>Pocínovice - oprava VB - projektová dokumentace</v>
      </c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20</v>
      </c>
      <c r="D109" s="37"/>
      <c r="E109" s="37"/>
      <c r="F109" s="24" t="str">
        <f>F10</f>
        <v xml:space="preserve"> </v>
      </c>
      <c r="G109" s="37"/>
      <c r="H109" s="37"/>
      <c r="I109" s="29" t="s">
        <v>22</v>
      </c>
      <c r="J109" s="76" t="str">
        <f>IF(J10="","",J10)</f>
        <v>3. 1. 2022</v>
      </c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5.15" customHeight="1">
      <c r="A111" s="35"/>
      <c r="B111" s="36"/>
      <c r="C111" s="29" t="s">
        <v>24</v>
      </c>
      <c r="D111" s="37"/>
      <c r="E111" s="37"/>
      <c r="F111" s="24" t="str">
        <f>E13</f>
        <v xml:space="preserve"> </v>
      </c>
      <c r="G111" s="37"/>
      <c r="H111" s="37"/>
      <c r="I111" s="29" t="s">
        <v>29</v>
      </c>
      <c r="J111" s="33" t="str">
        <f>E19</f>
        <v xml:space="preserve"> 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27</v>
      </c>
      <c r="D112" s="37"/>
      <c r="E112" s="37"/>
      <c r="F112" s="24" t="str">
        <f>IF(E16="","",E16)</f>
        <v>Vyplň údaj</v>
      </c>
      <c r="G112" s="37"/>
      <c r="H112" s="37"/>
      <c r="I112" s="29" t="s">
        <v>31</v>
      </c>
      <c r="J112" s="33" t="str">
        <f>E22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0.32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1" customFormat="1" ht="29.28" customHeight="1">
      <c r="A114" s="181"/>
      <c r="B114" s="182"/>
      <c r="C114" s="183" t="s">
        <v>91</v>
      </c>
      <c r="D114" s="184" t="s">
        <v>58</v>
      </c>
      <c r="E114" s="184" t="s">
        <v>54</v>
      </c>
      <c r="F114" s="184" t="s">
        <v>55</v>
      </c>
      <c r="G114" s="184" t="s">
        <v>92</v>
      </c>
      <c r="H114" s="184" t="s">
        <v>93</v>
      </c>
      <c r="I114" s="184" t="s">
        <v>94</v>
      </c>
      <c r="J114" s="185" t="s">
        <v>84</v>
      </c>
      <c r="K114" s="186" t="s">
        <v>95</v>
      </c>
      <c r="L114" s="187"/>
      <c r="M114" s="97" t="s">
        <v>1</v>
      </c>
      <c r="N114" s="98" t="s">
        <v>37</v>
      </c>
      <c r="O114" s="98" t="s">
        <v>96</v>
      </c>
      <c r="P114" s="98" t="s">
        <v>97</v>
      </c>
      <c r="Q114" s="98" t="s">
        <v>98</v>
      </c>
      <c r="R114" s="98" t="s">
        <v>99</v>
      </c>
      <c r="S114" s="98" t="s">
        <v>100</v>
      </c>
      <c r="T114" s="99" t="s">
        <v>101</v>
      </c>
      <c r="U114" s="181"/>
      <c r="V114" s="181"/>
      <c r="W114" s="181"/>
      <c r="X114" s="181"/>
      <c r="Y114" s="181"/>
      <c r="Z114" s="181"/>
      <c r="AA114" s="181"/>
      <c r="AB114" s="181"/>
      <c r="AC114" s="181"/>
      <c r="AD114" s="181"/>
      <c r="AE114" s="181"/>
    </row>
    <row r="115" s="2" customFormat="1" ht="22.8" customHeight="1">
      <c r="A115" s="35"/>
      <c r="B115" s="36"/>
      <c r="C115" s="104" t="s">
        <v>102</v>
      </c>
      <c r="D115" s="37"/>
      <c r="E115" s="37"/>
      <c r="F115" s="37"/>
      <c r="G115" s="37"/>
      <c r="H115" s="37"/>
      <c r="I115" s="37"/>
      <c r="J115" s="188">
        <f>BK115</f>
        <v>0</v>
      </c>
      <c r="K115" s="37"/>
      <c r="L115" s="41"/>
      <c r="M115" s="100"/>
      <c r="N115" s="189"/>
      <c r="O115" s="101"/>
      <c r="P115" s="190">
        <f>P116</f>
        <v>0</v>
      </c>
      <c r="Q115" s="101"/>
      <c r="R115" s="190">
        <f>R116</f>
        <v>0</v>
      </c>
      <c r="S115" s="101"/>
      <c r="T115" s="191">
        <f>T116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72</v>
      </c>
      <c r="AU115" s="14" t="s">
        <v>86</v>
      </c>
      <c r="BK115" s="192">
        <f>BK116</f>
        <v>0</v>
      </c>
    </row>
    <row r="116" s="12" customFormat="1" ht="25.92" customHeight="1">
      <c r="A116" s="12"/>
      <c r="B116" s="193"/>
      <c r="C116" s="194"/>
      <c r="D116" s="195" t="s">
        <v>72</v>
      </c>
      <c r="E116" s="196" t="s">
        <v>103</v>
      </c>
      <c r="F116" s="196" t="s">
        <v>104</v>
      </c>
      <c r="G116" s="194"/>
      <c r="H116" s="194"/>
      <c r="I116" s="197"/>
      <c r="J116" s="198">
        <f>BK116</f>
        <v>0</v>
      </c>
      <c r="K116" s="194"/>
      <c r="L116" s="199"/>
      <c r="M116" s="200"/>
      <c r="N116" s="201"/>
      <c r="O116" s="201"/>
      <c r="P116" s="202">
        <f>P117+P122</f>
        <v>0</v>
      </c>
      <c r="Q116" s="201"/>
      <c r="R116" s="202">
        <f>R117+R122</f>
        <v>0</v>
      </c>
      <c r="S116" s="201"/>
      <c r="T116" s="203">
        <f>T117+T122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4" t="s">
        <v>105</v>
      </c>
      <c r="AT116" s="205" t="s">
        <v>72</v>
      </c>
      <c r="AU116" s="205" t="s">
        <v>73</v>
      </c>
      <c r="AY116" s="204" t="s">
        <v>106</v>
      </c>
      <c r="BK116" s="206">
        <f>BK117+BK122</f>
        <v>0</v>
      </c>
    </row>
    <row r="117" s="12" customFormat="1" ht="22.8" customHeight="1">
      <c r="A117" s="12"/>
      <c r="B117" s="193"/>
      <c r="C117" s="194"/>
      <c r="D117" s="195" t="s">
        <v>72</v>
      </c>
      <c r="E117" s="207" t="s">
        <v>107</v>
      </c>
      <c r="F117" s="207" t="s">
        <v>108</v>
      </c>
      <c r="G117" s="194"/>
      <c r="H117" s="194"/>
      <c r="I117" s="197"/>
      <c r="J117" s="208">
        <f>BK117</f>
        <v>0</v>
      </c>
      <c r="K117" s="194"/>
      <c r="L117" s="199"/>
      <c r="M117" s="200"/>
      <c r="N117" s="201"/>
      <c r="O117" s="201"/>
      <c r="P117" s="202">
        <f>SUM(P118:P121)</f>
        <v>0</v>
      </c>
      <c r="Q117" s="201"/>
      <c r="R117" s="202">
        <f>SUM(R118:R121)</f>
        <v>0</v>
      </c>
      <c r="S117" s="201"/>
      <c r="T117" s="203">
        <f>SUM(T118:T121)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4" t="s">
        <v>105</v>
      </c>
      <c r="AT117" s="205" t="s">
        <v>72</v>
      </c>
      <c r="AU117" s="205" t="s">
        <v>78</v>
      </c>
      <c r="AY117" s="204" t="s">
        <v>106</v>
      </c>
      <c r="BK117" s="206">
        <f>SUM(BK118:BK121)</f>
        <v>0</v>
      </c>
    </row>
    <row r="118" s="2" customFormat="1" ht="16.5" customHeight="1">
      <c r="A118" s="35"/>
      <c r="B118" s="36"/>
      <c r="C118" s="209" t="s">
        <v>78</v>
      </c>
      <c r="D118" s="209" t="s">
        <v>109</v>
      </c>
      <c r="E118" s="210" t="s">
        <v>110</v>
      </c>
      <c r="F118" s="211" t="s">
        <v>111</v>
      </c>
      <c r="G118" s="212" t="s">
        <v>112</v>
      </c>
      <c r="H118" s="213">
        <v>1</v>
      </c>
      <c r="I118" s="214"/>
      <c r="J118" s="215">
        <f>ROUND(I118*H118,2)</f>
        <v>0</v>
      </c>
      <c r="K118" s="216"/>
      <c r="L118" s="41"/>
      <c r="M118" s="217" t="s">
        <v>1</v>
      </c>
      <c r="N118" s="218" t="s">
        <v>38</v>
      </c>
      <c r="O118" s="88"/>
      <c r="P118" s="219">
        <f>O118*H118</f>
        <v>0</v>
      </c>
      <c r="Q118" s="219">
        <v>0</v>
      </c>
      <c r="R118" s="219">
        <f>Q118*H118</f>
        <v>0</v>
      </c>
      <c r="S118" s="219">
        <v>0</v>
      </c>
      <c r="T118" s="22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1" t="s">
        <v>113</v>
      </c>
      <c r="AT118" s="221" t="s">
        <v>109</v>
      </c>
      <c r="AU118" s="221" t="s">
        <v>80</v>
      </c>
      <c r="AY118" s="14" t="s">
        <v>106</v>
      </c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14" t="s">
        <v>78</v>
      </c>
      <c r="BK118" s="222">
        <f>ROUND(I118*H118,2)</f>
        <v>0</v>
      </c>
      <c r="BL118" s="14" t="s">
        <v>113</v>
      </c>
      <c r="BM118" s="221" t="s">
        <v>114</v>
      </c>
    </row>
    <row r="119" s="2" customFormat="1">
      <c r="A119" s="35"/>
      <c r="B119" s="36"/>
      <c r="C119" s="37"/>
      <c r="D119" s="223" t="s">
        <v>115</v>
      </c>
      <c r="E119" s="37"/>
      <c r="F119" s="224" t="s">
        <v>111</v>
      </c>
      <c r="G119" s="37"/>
      <c r="H119" s="37"/>
      <c r="I119" s="225"/>
      <c r="J119" s="37"/>
      <c r="K119" s="37"/>
      <c r="L119" s="41"/>
      <c r="M119" s="226"/>
      <c r="N119" s="227"/>
      <c r="O119" s="88"/>
      <c r="P119" s="88"/>
      <c r="Q119" s="88"/>
      <c r="R119" s="88"/>
      <c r="S119" s="88"/>
      <c r="T119" s="89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115</v>
      </c>
      <c r="AU119" s="14" t="s">
        <v>80</v>
      </c>
    </row>
    <row r="120" s="2" customFormat="1" ht="16.5" customHeight="1">
      <c r="A120" s="35"/>
      <c r="B120" s="36"/>
      <c r="C120" s="209" t="s">
        <v>80</v>
      </c>
      <c r="D120" s="209" t="s">
        <v>109</v>
      </c>
      <c r="E120" s="210" t="s">
        <v>116</v>
      </c>
      <c r="F120" s="211" t="s">
        <v>117</v>
      </c>
      <c r="G120" s="212" t="s">
        <v>112</v>
      </c>
      <c r="H120" s="213">
        <v>1</v>
      </c>
      <c r="I120" s="214"/>
      <c r="J120" s="215">
        <f>ROUND(I120*H120,2)</f>
        <v>0</v>
      </c>
      <c r="K120" s="216"/>
      <c r="L120" s="41"/>
      <c r="M120" s="217" t="s">
        <v>1</v>
      </c>
      <c r="N120" s="218" t="s">
        <v>38</v>
      </c>
      <c r="O120" s="88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1" t="s">
        <v>113</v>
      </c>
      <c r="AT120" s="221" t="s">
        <v>109</v>
      </c>
      <c r="AU120" s="221" t="s">
        <v>80</v>
      </c>
      <c r="AY120" s="14" t="s">
        <v>106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4" t="s">
        <v>78</v>
      </c>
      <c r="BK120" s="222">
        <f>ROUND(I120*H120,2)</f>
        <v>0</v>
      </c>
      <c r="BL120" s="14" t="s">
        <v>113</v>
      </c>
      <c r="BM120" s="221" t="s">
        <v>118</v>
      </c>
    </row>
    <row r="121" s="2" customFormat="1">
      <c r="A121" s="35"/>
      <c r="B121" s="36"/>
      <c r="C121" s="37"/>
      <c r="D121" s="223" t="s">
        <v>115</v>
      </c>
      <c r="E121" s="37"/>
      <c r="F121" s="224" t="s">
        <v>117</v>
      </c>
      <c r="G121" s="37"/>
      <c r="H121" s="37"/>
      <c r="I121" s="225"/>
      <c r="J121" s="37"/>
      <c r="K121" s="37"/>
      <c r="L121" s="41"/>
      <c r="M121" s="226"/>
      <c r="N121" s="227"/>
      <c r="O121" s="88"/>
      <c r="P121" s="88"/>
      <c r="Q121" s="88"/>
      <c r="R121" s="88"/>
      <c r="S121" s="88"/>
      <c r="T121" s="8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115</v>
      </c>
      <c r="AU121" s="14" t="s">
        <v>80</v>
      </c>
    </row>
    <row r="122" s="12" customFormat="1" ht="22.8" customHeight="1">
      <c r="A122" s="12"/>
      <c r="B122" s="193"/>
      <c r="C122" s="194"/>
      <c r="D122" s="195" t="s">
        <v>72</v>
      </c>
      <c r="E122" s="207" t="s">
        <v>119</v>
      </c>
      <c r="F122" s="207" t="s">
        <v>120</v>
      </c>
      <c r="G122" s="194"/>
      <c r="H122" s="194"/>
      <c r="I122" s="197"/>
      <c r="J122" s="208">
        <f>BK122</f>
        <v>0</v>
      </c>
      <c r="K122" s="194"/>
      <c r="L122" s="199"/>
      <c r="M122" s="200"/>
      <c r="N122" s="201"/>
      <c r="O122" s="201"/>
      <c r="P122" s="202">
        <f>SUM(P123:P126)</f>
        <v>0</v>
      </c>
      <c r="Q122" s="201"/>
      <c r="R122" s="202">
        <f>SUM(R123:R126)</f>
        <v>0</v>
      </c>
      <c r="S122" s="201"/>
      <c r="T122" s="203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4" t="s">
        <v>105</v>
      </c>
      <c r="AT122" s="205" t="s">
        <v>72</v>
      </c>
      <c r="AU122" s="205" t="s">
        <v>78</v>
      </c>
      <c r="AY122" s="204" t="s">
        <v>106</v>
      </c>
      <c r="BK122" s="206">
        <f>SUM(BK123:BK126)</f>
        <v>0</v>
      </c>
    </row>
    <row r="123" s="2" customFormat="1" ht="16.5" customHeight="1">
      <c r="A123" s="35"/>
      <c r="B123" s="36"/>
      <c r="C123" s="209" t="s">
        <v>121</v>
      </c>
      <c r="D123" s="209" t="s">
        <v>109</v>
      </c>
      <c r="E123" s="210" t="s">
        <v>122</v>
      </c>
      <c r="F123" s="211" t="s">
        <v>120</v>
      </c>
      <c r="G123" s="212" t="s">
        <v>112</v>
      </c>
      <c r="H123" s="213">
        <v>1</v>
      </c>
      <c r="I123" s="214"/>
      <c r="J123" s="215">
        <f>ROUND(I123*H123,2)</f>
        <v>0</v>
      </c>
      <c r="K123" s="216"/>
      <c r="L123" s="41"/>
      <c r="M123" s="217" t="s">
        <v>1</v>
      </c>
      <c r="N123" s="218" t="s">
        <v>38</v>
      </c>
      <c r="O123" s="88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113</v>
      </c>
      <c r="AT123" s="221" t="s">
        <v>109</v>
      </c>
      <c r="AU123" s="221" t="s">
        <v>80</v>
      </c>
      <c r="AY123" s="14" t="s">
        <v>106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78</v>
      </c>
      <c r="BK123" s="222">
        <f>ROUND(I123*H123,2)</f>
        <v>0</v>
      </c>
      <c r="BL123" s="14" t="s">
        <v>113</v>
      </c>
      <c r="BM123" s="221" t="s">
        <v>123</v>
      </c>
    </row>
    <row r="124" s="2" customFormat="1">
      <c r="A124" s="35"/>
      <c r="B124" s="36"/>
      <c r="C124" s="37"/>
      <c r="D124" s="223" t="s">
        <v>115</v>
      </c>
      <c r="E124" s="37"/>
      <c r="F124" s="224" t="s">
        <v>120</v>
      </c>
      <c r="G124" s="37"/>
      <c r="H124" s="37"/>
      <c r="I124" s="225"/>
      <c r="J124" s="37"/>
      <c r="K124" s="37"/>
      <c r="L124" s="41"/>
      <c r="M124" s="226"/>
      <c r="N124" s="227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115</v>
      </c>
      <c r="AU124" s="14" t="s">
        <v>80</v>
      </c>
    </row>
    <row r="125" s="2" customFormat="1" ht="16.5" customHeight="1">
      <c r="A125" s="35"/>
      <c r="B125" s="36"/>
      <c r="C125" s="209" t="s">
        <v>124</v>
      </c>
      <c r="D125" s="209" t="s">
        <v>109</v>
      </c>
      <c r="E125" s="210" t="s">
        <v>125</v>
      </c>
      <c r="F125" s="211" t="s">
        <v>126</v>
      </c>
      <c r="G125" s="212" t="s">
        <v>112</v>
      </c>
      <c r="H125" s="213">
        <v>1</v>
      </c>
      <c r="I125" s="214"/>
      <c r="J125" s="215">
        <f>ROUND(I125*H125,2)</f>
        <v>0</v>
      </c>
      <c r="K125" s="216"/>
      <c r="L125" s="41"/>
      <c r="M125" s="217" t="s">
        <v>1</v>
      </c>
      <c r="N125" s="218" t="s">
        <v>38</v>
      </c>
      <c r="O125" s="88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113</v>
      </c>
      <c r="AT125" s="221" t="s">
        <v>109</v>
      </c>
      <c r="AU125" s="221" t="s">
        <v>80</v>
      </c>
      <c r="AY125" s="14" t="s">
        <v>106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78</v>
      </c>
      <c r="BK125" s="222">
        <f>ROUND(I125*H125,2)</f>
        <v>0</v>
      </c>
      <c r="BL125" s="14" t="s">
        <v>113</v>
      </c>
      <c r="BM125" s="221" t="s">
        <v>127</v>
      </c>
    </row>
    <row r="126" s="2" customFormat="1">
      <c r="A126" s="35"/>
      <c r="B126" s="36"/>
      <c r="C126" s="37"/>
      <c r="D126" s="223" t="s">
        <v>115</v>
      </c>
      <c r="E126" s="37"/>
      <c r="F126" s="224" t="s">
        <v>126</v>
      </c>
      <c r="G126" s="37"/>
      <c r="H126" s="37"/>
      <c r="I126" s="225"/>
      <c r="J126" s="37"/>
      <c r="K126" s="37"/>
      <c r="L126" s="41"/>
      <c r="M126" s="228"/>
      <c r="N126" s="229"/>
      <c r="O126" s="230"/>
      <c r="P126" s="230"/>
      <c r="Q126" s="230"/>
      <c r="R126" s="230"/>
      <c r="S126" s="230"/>
      <c r="T126" s="231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115</v>
      </c>
      <c r="AU126" s="14" t="s">
        <v>80</v>
      </c>
    </row>
    <row r="127" s="2" customFormat="1" ht="6.96" customHeight="1">
      <c r="A127" s="35"/>
      <c r="B127" s="63"/>
      <c r="C127" s="64"/>
      <c r="D127" s="64"/>
      <c r="E127" s="64"/>
      <c r="F127" s="64"/>
      <c r="G127" s="64"/>
      <c r="H127" s="64"/>
      <c r="I127" s="64"/>
      <c r="J127" s="64"/>
      <c r="K127" s="64"/>
      <c r="L127" s="41"/>
      <c r="M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</sheetData>
  <sheetProtection sheet="1" autoFilter="0" formatColumns="0" formatRows="0" objects="1" scenarios="1" spinCount="100000" saltValue="g+pmGLZ91eZ7xPdynkUiv7EkjF1XSdkfVYqW7RH5kvbuW2QyWb5QqII44Kt5VHEn06+OLnux9p6CrV68lEI/gA==" hashValue="swCdYtxyWPYtS59yNqd549+bDZLKezVRDUNM+aKQ67VymL8biCAm4SvDYdYAly8ZWHks3nCNh87LC3O75WAqvw==" algorithmName="SHA-512" password="CC35"/>
  <autoFilter ref="C114:K126"/>
  <mergeCells count="6">
    <mergeCell ref="E7:H7"/>
    <mergeCell ref="E16:H16"/>
    <mergeCell ref="E25:H25"/>
    <mergeCell ref="E85:H85"/>
    <mergeCell ref="E107:H10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2022-02-03T07:09:53Z</dcterms:created>
  <dcterms:modified xsi:type="dcterms:W3CDTF">2022-02-03T07:09:57Z</dcterms:modified>
</cp:coreProperties>
</file>